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0" yWindow="480" windowWidth="21720" windowHeight="10920"/>
  </bookViews>
  <sheets>
    <sheet name="LOSGIO" sheetId="1" r:id="rId1"/>
  </sheets>
  <calcPr calcId="145621"/>
  <extLst>
    <ext uri="GoogleSheetsCustomDataVersion1">
      <go:sheetsCustomData xmlns:go="http://customooxmlschemas.google.com/" r:id="rId5" roundtripDataSignature="AMtx7mgClOi+FZvD1oGKAxZv/9pEdoOrng=="/>
    </ext>
  </extLst>
</workbook>
</file>

<file path=xl/calcChain.xml><?xml version="1.0" encoding="utf-8"?>
<calcChain xmlns="http://schemas.openxmlformats.org/spreadsheetml/2006/main">
  <c r="C58" i="1" l="1"/>
  <c r="B58" i="1"/>
  <c r="D58" i="1" s="1"/>
  <c r="D51" i="1"/>
  <c r="C51" i="1"/>
  <c r="B51" i="1"/>
  <c r="C47" i="1"/>
  <c r="B47" i="1"/>
  <c r="D47" i="1" s="1"/>
  <c r="C40" i="1"/>
  <c r="B40" i="1"/>
  <c r="D40" i="1" s="1"/>
  <c r="C34" i="1"/>
  <c r="B34" i="1"/>
  <c r="D34" i="1" s="1"/>
  <c r="C30" i="1"/>
  <c r="B30" i="1"/>
  <c r="D30" i="1" s="1"/>
  <c r="D28" i="1"/>
  <c r="D21" i="1"/>
  <c r="C21" i="1"/>
  <c r="B21" i="1"/>
  <c r="C15" i="1"/>
  <c r="C60" i="1" s="1"/>
  <c r="B15" i="1"/>
  <c r="D15" i="1" s="1"/>
  <c r="D56" i="1" l="1"/>
  <c r="B60" i="1"/>
  <c r="D60" i="1" s="1"/>
</calcChain>
</file>

<file path=xl/sharedStrings.xml><?xml version="1.0" encoding="utf-8"?>
<sst xmlns="http://schemas.openxmlformats.org/spreadsheetml/2006/main" count="72" uniqueCount="63">
  <si>
    <t>Begroting 2020</t>
  </si>
  <si>
    <t>Saldo ING 01-01-2020</t>
  </si>
  <si>
    <t xml:space="preserve">In kas </t>
  </si>
  <si>
    <t>In kas is het bedrag dat overblijft na aftrek van €6452,88 dat gereserveerd is voor Ambizi.</t>
  </si>
  <si>
    <t>Toelichting</t>
  </si>
  <si>
    <t>IN</t>
  </si>
  <si>
    <t>UIT</t>
  </si>
  <si>
    <t>SALDO</t>
  </si>
  <si>
    <t xml:space="preserve">Contributie leden </t>
  </si>
  <si>
    <t>Het LOSGIO ontvangt 10,- per aios die lid is van zijn/haar wetenschappelijke vereniging.</t>
  </si>
  <si>
    <t>Lidmaatschap AJN (jeugdartsen)</t>
  </si>
  <si>
    <t>Bedragen zijn  gebaseerd op ledenaantal 2019</t>
  </si>
  <si>
    <t>Lidmaatschap FMG (forensische)</t>
  </si>
  <si>
    <t>Lidmaatschap VAV (artsen volksgezondheid)</t>
  </si>
  <si>
    <t>Lidmaatschap NVIB (infectieziekte bestrijding)</t>
  </si>
  <si>
    <t>Lidmaatschap NVMM (medische milieukunde)</t>
  </si>
  <si>
    <t>Lidmaatschap NVVG (verzekeringsartsen)</t>
  </si>
  <si>
    <t>Lidmaatschap NVAB (bedrijfsartsen)</t>
  </si>
  <si>
    <t>Lidmaatschap NVDG (donorgeneeskunde)</t>
  </si>
  <si>
    <t>Lidmaatschap VVAK (vertrouwensartsen)</t>
  </si>
  <si>
    <t>Totaal:</t>
  </si>
  <si>
    <t>Verenigingskosten</t>
  </si>
  <si>
    <t xml:space="preserve">Bankrekening </t>
  </si>
  <si>
    <t>ING zakelijk</t>
  </si>
  <si>
    <t>Euronet lidmaatschap</t>
  </si>
  <si>
    <t>Euronet is het Europese netwerk voor aios werkzaam in de Public Health</t>
  </si>
  <si>
    <t>Website en emaildienst</t>
  </si>
  <si>
    <t>Hosting  website en mailserver</t>
  </si>
  <si>
    <t>Bestuurs- en commissiekosten</t>
  </si>
  <si>
    <t xml:space="preserve">Vergaderingen </t>
  </si>
  <si>
    <t>De algemene vergaderingen worden voorzien van pizza als bedankje voor alle aanwezigen. (4x algemeen LOSGIO á €50 obv vorig jaar)</t>
  </si>
  <si>
    <t xml:space="preserve">Heidag bestuur </t>
  </si>
  <si>
    <t>Planning 2 heidagen per jaar, bedoeld om vergaderruimte te regelen, een hapje te eten of een activiteit te plannen voor de teambuilding. 2e Heidag 2018 vindt in januari 2019 plaats.</t>
  </si>
  <si>
    <t xml:space="preserve">Representatie </t>
  </si>
  <si>
    <t>De vertrekkende bestuursleden worden bedankt voor hun inzet voor het LOSGIO, representatie externe relaties</t>
  </si>
  <si>
    <t>Besturendag 18 maart 2020</t>
  </si>
  <si>
    <t>Schatting op basis van offerte Larikshoeve Leusden</t>
  </si>
  <si>
    <t>Reiskosten 2020</t>
  </si>
  <si>
    <t>Reiskosten voor vergaderingen e.d.; vergoeding obv OV 2e klas of met auto 19ct/km; parkeerkosten</t>
  </si>
  <si>
    <t>Portefeuille opleiding</t>
  </si>
  <si>
    <t xml:space="preserve">Opleidingsactiviteit </t>
  </si>
  <si>
    <t xml:space="preserve">Activiteit voor alle actieve aios binnen de opleiding. </t>
  </si>
  <si>
    <t>Activiteiten</t>
  </si>
  <si>
    <t xml:space="preserve">Sportdag medio juni </t>
  </si>
  <si>
    <t>Sponsorgeld sportdag (SBOH/NSPOH?)</t>
  </si>
  <si>
    <t>Initiatieven leden</t>
  </si>
  <si>
    <t>Extra budget voor niet begrote activiteiten o.b.v. initiatief (bestuurs-)leden</t>
  </si>
  <si>
    <t>AIOS-dag 23 maart 2020</t>
  </si>
  <si>
    <t>Offerte locatie MARIENHOF €12.592 (excl BTW)</t>
  </si>
  <si>
    <t>kosten locatie (Losgio betaalt de borrel/borrelhapjes á €2000)</t>
  </si>
  <si>
    <t>Bijdrage externen (opleidingsinstituten)</t>
  </si>
  <si>
    <t>NSPOH, TNO en SGBO</t>
  </si>
  <si>
    <t>Sprekers</t>
  </si>
  <si>
    <t>Representatie</t>
  </si>
  <si>
    <t>bedankje (bloemen oid) voor de sprekers</t>
  </si>
  <si>
    <t>PR</t>
  </si>
  <si>
    <t xml:space="preserve">Promotiemateriaal </t>
  </si>
  <si>
    <t>Voor nieuwe gadgets om bijv. uit te delen op de AIOS-dag</t>
  </si>
  <si>
    <t>Reservering DJB</t>
  </si>
  <si>
    <t>Subtotaal</t>
  </si>
  <si>
    <t>5% onvoorziene uitgaven</t>
  </si>
  <si>
    <t>TOTAAL:</t>
  </si>
  <si>
    <t>Saldo zoals begroot op 31-12-2020: €4.086 (dit is na aftrek van het bedrag dat voor AMBIZI bestemd 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</si>
</sst>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21">
    <font>
      <sz val="11"/>
      <color theme="1"/>
      <name val="Arial"/>
    </font>
    <font>
      <b/>
      <sz val="20"/>
      <color theme="1"/>
      <name val="Calibri"/>
    </font>
    <font>
      <sz val="11"/>
      <color theme="1"/>
      <name val="Calibri"/>
    </font>
    <font>
      <sz val="10"/>
      <color theme="1"/>
      <name val="Arial"/>
    </font>
    <font>
      <b/>
      <sz val="11"/>
      <color theme="1"/>
      <name val="Calibri"/>
    </font>
    <font>
      <b/>
      <sz val="18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9"/>
      <color theme="1"/>
      <name val="Calibri"/>
    </font>
    <font>
      <b/>
      <i/>
      <sz val="10"/>
      <color theme="1"/>
      <name val="Calibri"/>
    </font>
    <font>
      <b/>
      <i/>
      <sz val="9"/>
      <color theme="1"/>
      <name val="Calibri"/>
    </font>
    <font>
      <b/>
      <sz val="10"/>
      <color rgb="FFFF0000"/>
      <name val="Calibri"/>
    </font>
    <font>
      <b/>
      <i/>
      <sz val="10"/>
      <color rgb="FFFF0000"/>
      <name val="Calibri"/>
    </font>
    <font>
      <i/>
      <sz val="11"/>
      <color theme="1"/>
      <name val="Calibri"/>
    </font>
    <font>
      <b/>
      <sz val="9"/>
      <color theme="1"/>
      <name val="Calibri"/>
    </font>
    <font>
      <b/>
      <sz val="10"/>
      <name val="Arial"/>
    </font>
    <font>
      <sz val="10"/>
      <color rgb="FF000000"/>
      <name val="Arial"/>
    </font>
    <font>
      <b/>
      <i/>
      <sz val="10"/>
      <name val="Arial"/>
    </font>
    <font>
      <b/>
      <sz val="10"/>
      <color rgb="FF000000"/>
      <name val="Arial"/>
    </font>
    <font>
      <b/>
      <i/>
      <sz val="11"/>
      <color theme="1"/>
      <name val="Calibri"/>
    </font>
    <font>
      <b/>
      <i/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44" fontId="1" fillId="0" borderId="0" xfId="0" applyNumberFormat="1" applyFont="1"/>
    <xf numFmtId="44" fontId="2" fillId="0" borderId="0" xfId="0" applyNumberFormat="1" applyFont="1"/>
    <xf numFmtId="164" fontId="3" fillId="0" borderId="0" xfId="0" applyNumberFormat="1" applyFont="1"/>
    <xf numFmtId="44" fontId="4" fillId="0" borderId="0" xfId="0" applyNumberFormat="1" applyFont="1"/>
    <xf numFmtId="44" fontId="5" fillId="0" borderId="0" xfId="0" applyNumberFormat="1" applyFont="1"/>
    <xf numFmtId="44" fontId="6" fillId="0" borderId="0" xfId="0" applyNumberFormat="1" applyFont="1"/>
    <xf numFmtId="44" fontId="7" fillId="0" borderId="0" xfId="0" applyNumberFormat="1" applyFont="1"/>
    <xf numFmtId="44" fontId="4" fillId="0" borderId="1" xfId="0" applyNumberFormat="1" applyFont="1" applyBorder="1"/>
    <xf numFmtId="44" fontId="6" fillId="0" borderId="2" xfId="0" applyNumberFormat="1" applyFont="1" applyBorder="1"/>
    <xf numFmtId="44" fontId="6" fillId="0" borderId="3" xfId="0" applyNumberFormat="1" applyFont="1" applyBorder="1"/>
    <xf numFmtId="44" fontId="4" fillId="0" borderId="4" xfId="0" applyNumberFormat="1" applyFont="1" applyBorder="1"/>
    <xf numFmtId="44" fontId="4" fillId="0" borderId="5" xfId="0" applyNumberFormat="1" applyFont="1" applyBorder="1"/>
    <xf numFmtId="44" fontId="4" fillId="0" borderId="2" xfId="0" applyNumberFormat="1" applyFont="1" applyBorder="1"/>
    <xf numFmtId="44" fontId="4" fillId="0" borderId="6" xfId="0" applyNumberFormat="1" applyFont="1" applyBorder="1"/>
    <xf numFmtId="44" fontId="8" fillId="0" borderId="4" xfId="0" applyNumberFormat="1" applyFont="1" applyBorder="1"/>
    <xf numFmtId="44" fontId="7" fillId="0" borderId="4" xfId="0" applyNumberFormat="1" applyFont="1" applyBorder="1"/>
    <xf numFmtId="44" fontId="6" fillId="0" borderId="1" xfId="0" applyNumberFormat="1" applyFont="1" applyBorder="1"/>
    <xf numFmtId="44" fontId="7" fillId="0" borderId="6" xfId="0" applyNumberFormat="1" applyFont="1" applyBorder="1"/>
    <xf numFmtId="44" fontId="6" fillId="0" borderId="4" xfId="0" applyNumberFormat="1" applyFont="1" applyBorder="1"/>
    <xf numFmtId="44" fontId="6" fillId="0" borderId="7" xfId="0" applyNumberFormat="1" applyFont="1" applyBorder="1"/>
    <xf numFmtId="44" fontId="6" fillId="0" borderId="6" xfId="0" applyNumberFormat="1" applyFont="1" applyBorder="1"/>
    <xf numFmtId="44" fontId="8" fillId="0" borderId="7" xfId="0" applyNumberFormat="1" applyFont="1" applyBorder="1"/>
    <xf numFmtId="44" fontId="6" fillId="2" borderId="8" xfId="0" applyNumberFormat="1" applyFont="1" applyFill="1" applyBorder="1"/>
    <xf numFmtId="44" fontId="9" fillId="0" borderId="4" xfId="0" applyNumberFormat="1" applyFont="1" applyBorder="1"/>
    <xf numFmtId="44" fontId="9" fillId="0" borderId="1" xfId="0" applyNumberFormat="1" applyFont="1" applyBorder="1"/>
    <xf numFmtId="44" fontId="9" fillId="0" borderId="6" xfId="0" applyNumberFormat="1" applyFont="1" applyBorder="1"/>
    <xf numFmtId="44" fontId="10" fillId="0" borderId="7" xfId="0" applyNumberFormat="1" applyFont="1" applyBorder="1"/>
    <xf numFmtId="44" fontId="9" fillId="0" borderId="0" xfId="0" applyNumberFormat="1" applyFont="1"/>
    <xf numFmtId="44" fontId="2" fillId="0" borderId="4" xfId="0" applyNumberFormat="1" applyFont="1" applyBorder="1"/>
    <xf numFmtId="44" fontId="11" fillId="0" borderId="0" xfId="0" applyNumberFormat="1" applyFont="1"/>
    <xf numFmtId="44" fontId="12" fillId="0" borderId="0" xfId="0" applyNumberFormat="1" applyFont="1"/>
    <xf numFmtId="44" fontId="13" fillId="0" borderId="4" xfId="0" applyNumberFormat="1" applyFont="1" applyBorder="1"/>
    <xf numFmtId="44" fontId="6" fillId="0" borderId="9" xfId="0" applyNumberFormat="1" applyFont="1" applyBorder="1"/>
    <xf numFmtId="44" fontId="6" fillId="3" borderId="8" xfId="0" applyNumberFormat="1" applyFont="1" applyFill="1" applyBorder="1"/>
    <xf numFmtId="44" fontId="14" fillId="0" borderId="7" xfId="0" applyNumberFormat="1" applyFont="1" applyBorder="1"/>
    <xf numFmtId="44" fontId="7" fillId="0" borderId="1" xfId="0" applyNumberFormat="1" applyFont="1" applyBorder="1"/>
    <xf numFmtId="44" fontId="7" fillId="0" borderId="9" xfId="0" applyNumberFormat="1" applyFont="1" applyBorder="1"/>
    <xf numFmtId="44" fontId="14" fillId="0" borderId="4" xfId="0" applyNumberFormat="1" applyFont="1" applyBorder="1"/>
    <xf numFmtId="44" fontId="15" fillId="0" borderId="4" xfId="0" applyNumberFormat="1" applyFont="1" applyBorder="1" applyAlignment="1"/>
    <xf numFmtId="44" fontId="16" fillId="0" borderId="4" xfId="0" applyNumberFormat="1" applyFont="1" applyBorder="1" applyAlignment="1"/>
    <xf numFmtId="44" fontId="17" fillId="0" borderId="4" xfId="0" applyNumberFormat="1" applyFont="1" applyBorder="1" applyAlignment="1"/>
    <xf numFmtId="44" fontId="18" fillId="0" borderId="4" xfId="0" applyNumberFormat="1" applyFont="1" applyBorder="1" applyAlignment="1"/>
    <xf numFmtId="44" fontId="19" fillId="0" borderId="4" xfId="0" applyNumberFormat="1" applyFont="1" applyBorder="1"/>
    <xf numFmtId="44" fontId="19" fillId="0" borderId="0" xfId="0" applyNumberFormat="1" applyFont="1"/>
    <xf numFmtId="44" fontId="2" fillId="0" borderId="10" xfId="0" applyNumberFormat="1" applyFont="1" applyBorder="1"/>
    <xf numFmtId="44" fontId="6" fillId="0" borderId="10" xfId="0" applyNumberFormat="1" applyFont="1" applyBorder="1"/>
    <xf numFmtId="44" fontId="6" fillId="0" borderId="11" xfId="0" applyNumberFormat="1" applyFont="1" applyBorder="1"/>
    <xf numFmtId="44" fontId="8" fillId="0" borderId="12" xfId="0" applyNumberFormat="1" applyFont="1" applyBorder="1"/>
    <xf numFmtId="44" fontId="7" fillId="0" borderId="13" xfId="0" applyNumberFormat="1" applyFont="1" applyBorder="1"/>
    <xf numFmtId="44" fontId="20" fillId="0" borderId="14" xfId="0" applyNumberFormat="1" applyFont="1" applyBorder="1" applyAlignment="1"/>
    <xf numFmtId="44" fontId="19" fillId="0" borderId="15" xfId="0" applyNumberFormat="1" applyFont="1" applyBorder="1"/>
    <xf numFmtId="44" fontId="2" fillId="0" borderId="6" xfId="0" applyNumberFormat="1" applyFont="1" applyBorder="1"/>
    <xf numFmtId="44" fontId="2" fillId="0" borderId="9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workbookViewId="0"/>
  </sheetViews>
  <sheetFormatPr defaultColWidth="12.625" defaultRowHeight="15" customHeight="1"/>
  <cols>
    <col min="1" max="1" width="36.875" customWidth="1"/>
    <col min="2" max="2" width="16.875" customWidth="1"/>
    <col min="3" max="4" width="16.75" customWidth="1"/>
    <col min="5" max="5" width="8.625" customWidth="1"/>
    <col min="6" max="6" width="63.375" customWidth="1"/>
    <col min="7" max="7" width="13" customWidth="1"/>
    <col min="8" max="14" width="8" customWidth="1"/>
    <col min="15" max="15" width="9.75" customWidth="1"/>
    <col min="16" max="26" width="8" customWidth="1"/>
  </cols>
  <sheetData>
    <row r="1" spans="1:26" ht="13.5" customHeight="1">
      <c r="A1" s="1" t="s">
        <v>0</v>
      </c>
      <c r="B1" s="2" t="s">
        <v>1</v>
      </c>
      <c r="C1" s="3">
        <v>12834.41</v>
      </c>
      <c r="D1" s="4" t="s">
        <v>2</v>
      </c>
      <c r="E1" s="4">
        <v>6381.53</v>
      </c>
      <c r="F1" s="2" t="s">
        <v>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5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7"/>
      <c r="B3" s="8" t="s">
        <v>0</v>
      </c>
      <c r="C3" s="9"/>
      <c r="D3" s="10"/>
      <c r="E3" s="6"/>
      <c r="F3" s="11" t="s">
        <v>4</v>
      </c>
      <c r="G3" s="6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12" t="s">
        <v>5</v>
      </c>
      <c r="C4" s="12" t="s">
        <v>6</v>
      </c>
      <c r="D4" s="13" t="s">
        <v>7</v>
      </c>
      <c r="E4" s="14"/>
      <c r="F4" s="15"/>
      <c r="G4" s="6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1" t="s">
        <v>8</v>
      </c>
      <c r="B5" s="16"/>
      <c r="C5" s="16"/>
      <c r="D5" s="17"/>
      <c r="E5" s="18"/>
      <c r="F5" s="15" t="s">
        <v>9</v>
      </c>
      <c r="G5" s="6"/>
      <c r="H5" s="6"/>
      <c r="I5" s="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9" t="s">
        <v>10</v>
      </c>
      <c r="B6" s="20">
        <v>1615</v>
      </c>
      <c r="C6" s="19">
        <v>0</v>
      </c>
      <c r="D6" s="17"/>
      <c r="E6" s="21"/>
      <c r="F6" s="22" t="s">
        <v>11</v>
      </c>
      <c r="G6" s="6"/>
      <c r="H6" s="6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19" t="s">
        <v>12</v>
      </c>
      <c r="B7" s="20">
        <v>40</v>
      </c>
      <c r="C7" s="19">
        <v>0</v>
      </c>
      <c r="D7" s="17"/>
      <c r="E7" s="21"/>
      <c r="F7" s="22"/>
      <c r="G7" s="6"/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19" t="s">
        <v>13</v>
      </c>
      <c r="B8" s="20">
        <v>40</v>
      </c>
      <c r="C8" s="19">
        <v>0</v>
      </c>
      <c r="D8" s="17"/>
      <c r="E8" s="21"/>
      <c r="F8" s="22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19" t="s">
        <v>14</v>
      </c>
      <c r="B9" s="20">
        <v>250</v>
      </c>
      <c r="C9" s="19">
        <v>0</v>
      </c>
      <c r="D9" s="17"/>
      <c r="E9" s="21"/>
      <c r="F9" s="22"/>
      <c r="G9" s="6"/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19" t="s">
        <v>15</v>
      </c>
      <c r="B10" s="20">
        <v>10</v>
      </c>
      <c r="C10" s="19">
        <v>0</v>
      </c>
      <c r="D10" s="17"/>
      <c r="E10" s="21"/>
      <c r="F10" s="22"/>
      <c r="G10" s="6"/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9" t="s">
        <v>16</v>
      </c>
      <c r="B11" s="20">
        <v>1210</v>
      </c>
      <c r="C11" s="19">
        <v>0</v>
      </c>
      <c r="D11" s="17"/>
      <c r="E11" s="21"/>
      <c r="F11" s="22"/>
      <c r="G11" s="6"/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9" t="s">
        <v>17</v>
      </c>
      <c r="B12" s="20">
        <v>1240</v>
      </c>
      <c r="C12" s="19">
        <v>0</v>
      </c>
      <c r="D12" s="23"/>
      <c r="E12" s="21"/>
      <c r="F12" s="22"/>
      <c r="G12" s="6"/>
      <c r="H12" s="6"/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9" t="s">
        <v>18</v>
      </c>
      <c r="B13" s="20">
        <v>10</v>
      </c>
      <c r="C13" s="19">
        <v>0</v>
      </c>
      <c r="D13" s="23"/>
      <c r="E13" s="21"/>
      <c r="F13" s="22"/>
      <c r="G13" s="6"/>
      <c r="H13" s="6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9" t="s">
        <v>19</v>
      </c>
      <c r="B14" s="20">
        <v>5</v>
      </c>
      <c r="C14" s="19">
        <v>0</v>
      </c>
      <c r="D14" s="23"/>
      <c r="E14" s="21"/>
      <c r="F14" s="22"/>
      <c r="G14" s="6"/>
      <c r="H14" s="6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24" t="s">
        <v>20</v>
      </c>
      <c r="B15" s="24">
        <f t="shared" ref="B15:C15" si="0">SUM(B6:B14)</f>
        <v>4420</v>
      </c>
      <c r="C15" s="24">
        <f t="shared" si="0"/>
        <v>0</v>
      </c>
      <c r="D15" s="25">
        <f>SUM(B15-C15)</f>
        <v>4420</v>
      </c>
      <c r="E15" s="2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3.5" customHeight="1">
      <c r="A16" s="29"/>
      <c r="B16" s="19"/>
      <c r="C16" s="19"/>
      <c r="D16" s="17"/>
      <c r="E16" s="21"/>
      <c r="F16" s="22"/>
      <c r="G16" s="6"/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11" t="s">
        <v>21</v>
      </c>
      <c r="B17" s="19"/>
      <c r="C17" s="19"/>
      <c r="D17" s="17"/>
      <c r="E17" s="21"/>
      <c r="F17" s="22"/>
      <c r="G17" s="6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9" t="s">
        <v>22</v>
      </c>
      <c r="B18" s="19">
        <v>0</v>
      </c>
      <c r="C18" s="19">
        <v>150</v>
      </c>
      <c r="D18" s="17"/>
      <c r="E18" s="21"/>
      <c r="F18" s="22" t="s">
        <v>23</v>
      </c>
      <c r="G18" s="6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9" t="s">
        <v>24</v>
      </c>
      <c r="B19" s="19">
        <v>0</v>
      </c>
      <c r="C19" s="19">
        <v>80</v>
      </c>
      <c r="D19" s="17"/>
      <c r="E19" s="21"/>
      <c r="F19" s="22" t="s">
        <v>25</v>
      </c>
      <c r="G19" s="30"/>
      <c r="H19" s="6"/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9" t="s">
        <v>26</v>
      </c>
      <c r="B20" s="19">
        <v>0</v>
      </c>
      <c r="C20" s="19">
        <v>535</v>
      </c>
      <c r="D20" s="17"/>
      <c r="E20" s="21"/>
      <c r="F20" s="22" t="s">
        <v>27</v>
      </c>
      <c r="G20" s="30"/>
      <c r="H20" s="6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24" t="s">
        <v>20</v>
      </c>
      <c r="B21" s="24">
        <f t="shared" ref="B21:C21" si="1">SUM(B18:B20)</f>
        <v>0</v>
      </c>
      <c r="C21" s="24">
        <f t="shared" si="1"/>
        <v>765</v>
      </c>
      <c r="D21" s="25">
        <f>SUM(B21-C21)</f>
        <v>-765</v>
      </c>
      <c r="E21" s="26"/>
      <c r="F21" s="27"/>
      <c r="G21" s="31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3.5" customHeight="1">
      <c r="A22" s="32"/>
      <c r="B22" s="19"/>
      <c r="C22" s="19"/>
      <c r="D22" s="17"/>
      <c r="E22" s="21"/>
      <c r="F22" s="22"/>
      <c r="G22" s="6"/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1" t="s">
        <v>28</v>
      </c>
      <c r="B23" s="19"/>
      <c r="C23" s="19"/>
      <c r="D23" s="17"/>
      <c r="E23" s="21"/>
      <c r="F23" s="22"/>
      <c r="G23" s="6"/>
      <c r="H23" s="6"/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19" t="s">
        <v>29</v>
      </c>
      <c r="B24" s="19">
        <v>0</v>
      </c>
      <c r="C24" s="19">
        <v>200</v>
      </c>
      <c r="D24" s="17"/>
      <c r="E24" s="21"/>
      <c r="F24" s="22" t="s">
        <v>30</v>
      </c>
      <c r="G24" s="6"/>
      <c r="H24" s="6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19" t="s">
        <v>31</v>
      </c>
      <c r="B25" s="19">
        <v>0</v>
      </c>
      <c r="C25" s="19">
        <v>550</v>
      </c>
      <c r="D25" s="17"/>
      <c r="E25" s="21"/>
      <c r="F25" s="22" t="s">
        <v>32</v>
      </c>
      <c r="G25" s="6"/>
      <c r="H25" s="6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19" t="s">
        <v>33</v>
      </c>
      <c r="B26" s="19">
        <v>0</v>
      </c>
      <c r="C26" s="19">
        <v>100</v>
      </c>
      <c r="D26" s="17"/>
      <c r="E26" s="21"/>
      <c r="F26" s="22" t="s">
        <v>34</v>
      </c>
      <c r="G26" s="6"/>
      <c r="H26" s="6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9" t="s">
        <v>35</v>
      </c>
      <c r="B27" s="19">
        <v>0</v>
      </c>
      <c r="C27" s="19">
        <v>1250</v>
      </c>
      <c r="D27" s="17"/>
      <c r="E27" s="21"/>
      <c r="F27" s="33" t="s">
        <v>36</v>
      </c>
      <c r="G27" s="6"/>
      <c r="H27" s="6"/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hidden="1" customHeight="1">
      <c r="A28" s="19"/>
      <c r="B28" s="19"/>
      <c r="C28" s="19"/>
      <c r="D28" s="34">
        <f>SUM(B28-C28)</f>
        <v>0</v>
      </c>
      <c r="E28" s="21"/>
      <c r="F28" s="35"/>
      <c r="G28" s="6"/>
      <c r="H28" s="6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19" t="s">
        <v>37</v>
      </c>
      <c r="B29" s="19">
        <v>0</v>
      </c>
      <c r="C29" s="19">
        <v>200</v>
      </c>
      <c r="D29" s="17"/>
      <c r="E29" s="21"/>
      <c r="F29" s="22" t="s">
        <v>38</v>
      </c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24" t="s">
        <v>20</v>
      </c>
      <c r="B30" s="16">
        <f t="shared" ref="B30:C30" si="2">SUM(B24:B29)</f>
        <v>0</v>
      </c>
      <c r="C30" s="16">
        <f t="shared" si="2"/>
        <v>2300</v>
      </c>
      <c r="D30" s="25">
        <f>SUM(B30-C30)</f>
        <v>-2300</v>
      </c>
      <c r="E30" s="18"/>
      <c r="F30" s="35"/>
      <c r="G30" s="7"/>
      <c r="H30" s="7"/>
      <c r="I30" s="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24"/>
      <c r="B31" s="16"/>
      <c r="C31" s="16"/>
      <c r="D31" s="25"/>
      <c r="E31" s="18"/>
      <c r="F31" s="35"/>
      <c r="G31" s="7"/>
      <c r="H31" s="7"/>
      <c r="I31" s="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11" t="s">
        <v>39</v>
      </c>
      <c r="B32" s="16"/>
      <c r="C32" s="16"/>
      <c r="D32" s="25"/>
      <c r="E32" s="18"/>
      <c r="F32" s="22"/>
      <c r="G32" s="7"/>
      <c r="H32" s="7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19" t="s">
        <v>40</v>
      </c>
      <c r="B33" s="16">
        <v>0</v>
      </c>
      <c r="C33" s="19">
        <v>400</v>
      </c>
      <c r="D33" s="17"/>
      <c r="E33" s="18"/>
      <c r="F33" s="22" t="s">
        <v>41</v>
      </c>
      <c r="G33" s="7"/>
      <c r="H33" s="7"/>
      <c r="I33" s="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24" t="s">
        <v>20</v>
      </c>
      <c r="B34" s="16">
        <f t="shared" ref="B34:C34" si="3">SUM(B33)</f>
        <v>0</v>
      </c>
      <c r="C34" s="16">
        <f t="shared" si="3"/>
        <v>400</v>
      </c>
      <c r="D34" s="25">
        <f>SUM(B34-C34)</f>
        <v>-400</v>
      </c>
      <c r="E34" s="18"/>
      <c r="F34" s="22"/>
      <c r="G34" s="7"/>
      <c r="H34" s="7"/>
      <c r="I34" s="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24"/>
      <c r="B35" s="16"/>
      <c r="C35" s="16"/>
      <c r="D35" s="36"/>
      <c r="E35" s="18"/>
      <c r="F35" s="35"/>
      <c r="G35" s="7"/>
      <c r="H35" s="7"/>
      <c r="I35" s="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11" t="s">
        <v>42</v>
      </c>
      <c r="B36" s="16"/>
      <c r="C36" s="16"/>
      <c r="D36" s="36"/>
      <c r="E36" s="18"/>
      <c r="F36" s="35"/>
      <c r="G36" s="7"/>
      <c r="H36" s="7"/>
      <c r="I36" s="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29" t="s">
        <v>43</v>
      </c>
      <c r="B37" s="16"/>
      <c r="C37" s="19">
        <v>2200</v>
      </c>
      <c r="D37" s="36"/>
      <c r="E37" s="18"/>
      <c r="F37" s="35"/>
      <c r="G37" s="7"/>
      <c r="H37" s="7"/>
      <c r="I37" s="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19" t="s">
        <v>44</v>
      </c>
      <c r="B38" s="19">
        <v>2200</v>
      </c>
      <c r="C38" s="19"/>
      <c r="D38" s="17"/>
      <c r="E38" s="18"/>
      <c r="F38" s="22"/>
      <c r="G38" s="7"/>
      <c r="H38" s="7"/>
      <c r="I38" s="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19" t="s">
        <v>45</v>
      </c>
      <c r="B39" s="16">
        <v>0</v>
      </c>
      <c r="C39" s="19">
        <v>200</v>
      </c>
      <c r="D39" s="17"/>
      <c r="E39" s="18"/>
      <c r="F39" s="22" t="s">
        <v>46</v>
      </c>
      <c r="G39" s="7"/>
      <c r="H39" s="7"/>
      <c r="I39" s="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24" t="s">
        <v>20</v>
      </c>
      <c r="B40" s="16">
        <f>SUM(B38:B39)</f>
        <v>2200</v>
      </c>
      <c r="C40" s="16">
        <f>SUM(C37+C39)</f>
        <v>2400</v>
      </c>
      <c r="D40" s="25">
        <f>SUM(B40-C40)</f>
        <v>-200</v>
      </c>
      <c r="E40" s="18"/>
      <c r="F40" s="35"/>
      <c r="G40" s="7"/>
      <c r="H40" s="7"/>
      <c r="I40" s="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24"/>
      <c r="B41" s="16"/>
      <c r="C41" s="19"/>
      <c r="D41" s="17"/>
      <c r="E41" s="18"/>
      <c r="F41" s="35"/>
      <c r="G41" s="7"/>
      <c r="H41" s="7"/>
      <c r="I41" s="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11" t="s">
        <v>47</v>
      </c>
      <c r="B42" s="16"/>
      <c r="C42" s="19"/>
      <c r="D42" s="17"/>
      <c r="E42" s="18"/>
      <c r="F42" s="35"/>
      <c r="G42" s="7"/>
      <c r="H42" s="7"/>
      <c r="I42" s="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19" t="s">
        <v>48</v>
      </c>
      <c r="B43" s="4">
        <v>0</v>
      </c>
      <c r="C43" s="19">
        <v>15110</v>
      </c>
      <c r="D43" s="17"/>
      <c r="E43" s="18"/>
      <c r="F43" s="22" t="s">
        <v>49</v>
      </c>
      <c r="G43" s="7"/>
      <c r="H43" s="7"/>
      <c r="I43" s="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19" t="s">
        <v>50</v>
      </c>
      <c r="B44" s="19">
        <v>15610</v>
      </c>
      <c r="C44" s="19">
        <v>0</v>
      </c>
      <c r="D44" s="23"/>
      <c r="E44" s="18"/>
      <c r="F44" s="22" t="s">
        <v>51</v>
      </c>
      <c r="G44" s="7"/>
      <c r="H44" s="7"/>
      <c r="I44" s="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19" t="s">
        <v>52</v>
      </c>
      <c r="B45" s="16">
        <v>0</v>
      </c>
      <c r="C45" s="19">
        <v>2500</v>
      </c>
      <c r="D45" s="17"/>
      <c r="E45" s="18"/>
      <c r="F45" s="35"/>
      <c r="G45" s="7"/>
      <c r="H45" s="7"/>
      <c r="I45" s="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19" t="s">
        <v>53</v>
      </c>
      <c r="B46" s="16">
        <v>0</v>
      </c>
      <c r="C46" s="19">
        <v>150</v>
      </c>
      <c r="D46" s="17"/>
      <c r="E46" s="18"/>
      <c r="F46" s="22" t="s">
        <v>54</v>
      </c>
      <c r="G46" s="7"/>
      <c r="H46" s="7"/>
      <c r="I46" s="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24" t="s">
        <v>20</v>
      </c>
      <c r="B47" s="16">
        <f>SUM(B44:B46)</f>
        <v>15610</v>
      </c>
      <c r="C47" s="16">
        <f>SUM(C43+C44+C45+C46)</f>
        <v>17760</v>
      </c>
      <c r="D47" s="25">
        <f>(B47-C47)</f>
        <v>-2150</v>
      </c>
      <c r="E47" s="18"/>
      <c r="F47" s="35"/>
      <c r="G47" s="7"/>
      <c r="H47" s="7"/>
      <c r="I47" s="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29"/>
      <c r="B48" s="19"/>
      <c r="C48" s="19"/>
      <c r="D48" s="17"/>
      <c r="E48" s="21"/>
      <c r="F48" s="22"/>
      <c r="G48" s="6"/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1" t="s">
        <v>55</v>
      </c>
      <c r="B49" s="19"/>
      <c r="C49" s="19"/>
      <c r="D49" s="17"/>
      <c r="E49" s="21"/>
      <c r="F49" s="22"/>
      <c r="G49" s="6"/>
      <c r="H49" s="6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9" t="s">
        <v>56</v>
      </c>
      <c r="B50" s="19">
        <v>0</v>
      </c>
      <c r="C50" s="19">
        <v>200</v>
      </c>
      <c r="D50" s="17"/>
      <c r="E50" s="21"/>
      <c r="F50" s="22" t="s">
        <v>57</v>
      </c>
      <c r="G50" s="6"/>
      <c r="H50" s="6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4" t="s">
        <v>20</v>
      </c>
      <c r="B51" s="16">
        <f t="shared" ref="B51:C51" si="4">SUM(B50)</f>
        <v>0</v>
      </c>
      <c r="C51" s="16">
        <f t="shared" si="4"/>
        <v>200</v>
      </c>
      <c r="D51" s="24">
        <f>SUM(B51-C51)</f>
        <v>-200</v>
      </c>
      <c r="E51" s="37"/>
      <c r="F51" s="35"/>
      <c r="G51" s="7"/>
      <c r="H51" s="7"/>
      <c r="I51" s="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24"/>
      <c r="B52" s="16"/>
      <c r="C52" s="16"/>
      <c r="D52" s="24"/>
      <c r="E52" s="7"/>
      <c r="F52" s="38"/>
      <c r="G52" s="7"/>
      <c r="H52" s="7"/>
      <c r="I52" s="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39" t="s">
        <v>58</v>
      </c>
      <c r="B53" s="19"/>
      <c r="C53" s="40">
        <v>500</v>
      </c>
      <c r="D53" s="16"/>
      <c r="E53" s="6"/>
      <c r="F53" s="15"/>
      <c r="G53" s="6"/>
      <c r="H53" s="6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41" t="s">
        <v>20</v>
      </c>
      <c r="B54" s="19"/>
      <c r="C54" s="42">
        <v>500</v>
      </c>
      <c r="D54" s="39">
        <v>-500</v>
      </c>
      <c r="E54" s="6"/>
      <c r="F54" s="15"/>
      <c r="G54" s="6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6"/>
      <c r="B55" s="19"/>
      <c r="C55" s="19"/>
      <c r="D55" s="16"/>
      <c r="E55" s="6"/>
      <c r="F55" s="15"/>
      <c r="G55" s="6"/>
      <c r="H55" s="6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6" t="s">
        <v>59</v>
      </c>
      <c r="B56" s="19"/>
      <c r="C56" s="19"/>
      <c r="D56" s="16">
        <f>SUM(D15+D21+D30+D34+D40+D47+D51)</f>
        <v>-1595</v>
      </c>
      <c r="E56" s="6"/>
      <c r="F56" s="15"/>
      <c r="G56" s="6"/>
      <c r="H56" s="6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9" t="s">
        <v>60</v>
      </c>
      <c r="B57" s="29">
        <v>0</v>
      </c>
      <c r="C57" s="19">
        <v>200</v>
      </c>
      <c r="D57" s="17"/>
      <c r="E57" s="21"/>
      <c r="F57" s="22"/>
      <c r="G57" s="6"/>
      <c r="H57" s="6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4" t="s">
        <v>20</v>
      </c>
      <c r="B58" s="43">
        <f t="shared" ref="B58:C58" si="5">SUM(B57)</f>
        <v>0</v>
      </c>
      <c r="C58" s="43">
        <f t="shared" si="5"/>
        <v>200</v>
      </c>
      <c r="D58" s="25">
        <f>SUM(B58-C58)</f>
        <v>-200</v>
      </c>
      <c r="E58" s="26"/>
      <c r="F58" s="27"/>
      <c r="G58" s="28"/>
      <c r="H58" s="28"/>
      <c r="I58" s="28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5"/>
      <c r="B59" s="46"/>
      <c r="C59" s="46"/>
      <c r="D59" s="47"/>
      <c r="E59" s="21"/>
      <c r="F59" s="48"/>
      <c r="G59" s="6"/>
      <c r="H59" s="6"/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1" t="s">
        <v>61</v>
      </c>
      <c r="B60" s="49">
        <f>SUM(B15+B21+B30+B34+ B40+B47+B51+B58)</f>
        <v>22230</v>
      </c>
      <c r="C60" s="49">
        <f>SUM(C15+C21+C30+C34+ C40+C47+C51+C54+C58)</f>
        <v>24525</v>
      </c>
      <c r="D60" s="49">
        <f>SUM(B60-C60)</f>
        <v>-2295</v>
      </c>
      <c r="E60" s="21"/>
      <c r="F60" s="50" t="s">
        <v>62</v>
      </c>
      <c r="G60" s="6"/>
      <c r="H60" s="28"/>
      <c r="I60" s="28"/>
      <c r="J60" s="44"/>
      <c r="K60" s="44"/>
      <c r="L60" s="44"/>
      <c r="M60" s="44"/>
      <c r="N60" s="44"/>
      <c r="O60" s="44"/>
      <c r="P60" s="44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3.5" customHeight="1">
      <c r="A61" s="2"/>
      <c r="B61" s="6"/>
      <c r="C61" s="6"/>
      <c r="D61" s="2"/>
      <c r="E61" s="6"/>
      <c r="F61" s="6"/>
      <c r="G61" s="2"/>
      <c r="H61" s="6"/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52"/>
      <c r="F80" s="5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52"/>
      <c r="F81" s="5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52"/>
      <c r="F82" s="5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52"/>
      <c r="F83" s="5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52"/>
      <c r="F84" s="5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52"/>
      <c r="F85" s="5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52"/>
      <c r="F86" s="5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52"/>
      <c r="F87" s="5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52"/>
      <c r="F88" s="5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52"/>
      <c r="F89" s="5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52"/>
      <c r="F90" s="5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52"/>
      <c r="F91" s="5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52"/>
      <c r="F92" s="5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52"/>
      <c r="F93" s="5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52"/>
      <c r="F94" s="5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52"/>
      <c r="F95" s="5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52"/>
      <c r="F96" s="5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52"/>
      <c r="F97" s="5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52"/>
      <c r="F98" s="5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52"/>
      <c r="F99" s="5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52"/>
      <c r="F100" s="5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52"/>
      <c r="F101" s="5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52"/>
      <c r="F102" s="5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52"/>
      <c r="F103" s="5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52"/>
      <c r="F104" s="5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52"/>
      <c r="F105" s="5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52"/>
      <c r="F106" s="5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52"/>
      <c r="F107" s="5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52"/>
      <c r="F108" s="5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52"/>
      <c r="F109" s="5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52"/>
      <c r="F110" s="5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52"/>
      <c r="F111" s="5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52"/>
      <c r="F112" s="5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52"/>
      <c r="F113" s="5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52"/>
      <c r="F114" s="5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52"/>
      <c r="F115" s="5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52"/>
      <c r="F116" s="5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52"/>
      <c r="F117" s="5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52"/>
      <c r="F118" s="5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52"/>
      <c r="F119" s="5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52"/>
      <c r="F120" s="5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52"/>
      <c r="F121" s="5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52"/>
      <c r="F122" s="5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52"/>
      <c r="F123" s="5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52"/>
      <c r="F124" s="5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52"/>
      <c r="F125" s="5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52"/>
      <c r="F126" s="5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52"/>
      <c r="F127" s="5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52"/>
      <c r="F128" s="5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52"/>
      <c r="F129" s="5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52"/>
      <c r="F130" s="5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52"/>
      <c r="F131" s="5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52"/>
      <c r="F132" s="5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52"/>
      <c r="F133" s="5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52"/>
      <c r="F134" s="5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52"/>
      <c r="F135" s="5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52"/>
      <c r="F136" s="5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52"/>
      <c r="F137" s="5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52"/>
      <c r="F138" s="5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52"/>
      <c r="F139" s="5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52"/>
      <c r="F140" s="5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52"/>
      <c r="F141" s="5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52"/>
      <c r="F142" s="5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52"/>
      <c r="F143" s="5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52"/>
      <c r="F144" s="5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52"/>
      <c r="F145" s="5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52"/>
      <c r="F146" s="5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52"/>
      <c r="F147" s="5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52"/>
      <c r="F148" s="5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52"/>
      <c r="F149" s="5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52"/>
      <c r="F150" s="5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52"/>
      <c r="F151" s="5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52"/>
      <c r="F152" s="5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52"/>
      <c r="F153" s="5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52"/>
      <c r="F154" s="5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52"/>
      <c r="F155" s="5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52"/>
      <c r="F156" s="5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52"/>
      <c r="F157" s="5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52"/>
      <c r="F158" s="5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52"/>
      <c r="F159" s="5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52"/>
      <c r="F160" s="5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52"/>
      <c r="F161" s="5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52"/>
      <c r="F162" s="5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52"/>
      <c r="F163" s="5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52"/>
      <c r="F164" s="5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52"/>
      <c r="F165" s="5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52"/>
      <c r="F166" s="5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52"/>
      <c r="F167" s="5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52"/>
      <c r="F168" s="5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52"/>
      <c r="F169" s="5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52"/>
      <c r="F170" s="5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52"/>
      <c r="F171" s="5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52"/>
      <c r="F172" s="5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52"/>
      <c r="F173" s="5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52"/>
      <c r="F174" s="5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52"/>
      <c r="F175" s="5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52"/>
      <c r="F176" s="5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52"/>
      <c r="F177" s="5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52"/>
      <c r="F178" s="5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52"/>
      <c r="F179" s="5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52"/>
      <c r="F180" s="5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52"/>
      <c r="F181" s="5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52"/>
      <c r="F182" s="5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52"/>
      <c r="F183" s="5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52"/>
      <c r="F184" s="5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52"/>
      <c r="F185" s="5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52"/>
      <c r="F186" s="5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52"/>
      <c r="F187" s="5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52"/>
      <c r="F188" s="5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52"/>
      <c r="F189" s="5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52"/>
      <c r="F190" s="5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52"/>
      <c r="F191" s="5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52"/>
      <c r="F192" s="5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52"/>
      <c r="F193" s="5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52"/>
      <c r="F194" s="5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52"/>
      <c r="F195" s="5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52"/>
      <c r="F196" s="5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52"/>
      <c r="F197" s="5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52"/>
      <c r="F198" s="5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52"/>
      <c r="F199" s="5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52"/>
      <c r="F200" s="5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52"/>
      <c r="F201" s="5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52"/>
      <c r="F202" s="5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52"/>
      <c r="F203" s="5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52"/>
      <c r="F204" s="5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52"/>
      <c r="F205" s="5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52"/>
      <c r="F206" s="5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52"/>
      <c r="F207" s="5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52"/>
      <c r="F208" s="5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52"/>
      <c r="F209" s="5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52"/>
      <c r="F210" s="5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52"/>
      <c r="F211" s="5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52"/>
      <c r="F212" s="5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52"/>
      <c r="F213" s="5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52"/>
      <c r="F214" s="5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52"/>
      <c r="F215" s="5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52"/>
      <c r="F216" s="5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52"/>
      <c r="F217" s="5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52"/>
      <c r="F218" s="5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52"/>
      <c r="F219" s="5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52"/>
      <c r="F220" s="5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52"/>
      <c r="F221" s="5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52"/>
      <c r="F222" s="5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52"/>
      <c r="F223" s="5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52"/>
      <c r="F224" s="5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52"/>
      <c r="F225" s="5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52"/>
      <c r="F226" s="5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52"/>
      <c r="F227" s="5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52"/>
      <c r="F228" s="5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52"/>
      <c r="F229" s="5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52"/>
      <c r="F230" s="5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52"/>
      <c r="F231" s="5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52"/>
      <c r="F232" s="5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52"/>
      <c r="F233" s="5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52"/>
      <c r="F234" s="5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52"/>
      <c r="F235" s="5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52"/>
      <c r="F236" s="5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52"/>
      <c r="F237" s="5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52"/>
      <c r="F238" s="5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52"/>
      <c r="F239" s="5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52"/>
      <c r="F240" s="5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52"/>
      <c r="F241" s="5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52"/>
      <c r="F242" s="5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52"/>
      <c r="F243" s="5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52"/>
      <c r="F244" s="5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52"/>
      <c r="F245" s="5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52"/>
      <c r="F246" s="5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52"/>
      <c r="F247" s="5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52"/>
      <c r="F248" s="5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52"/>
      <c r="F249" s="5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52"/>
      <c r="F250" s="5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52"/>
      <c r="F251" s="5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52"/>
      <c r="F252" s="5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52"/>
      <c r="F253" s="5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52"/>
      <c r="F254" s="5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52"/>
      <c r="F255" s="5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52"/>
      <c r="F256" s="5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52"/>
      <c r="F257" s="5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52"/>
      <c r="F258" s="5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52"/>
      <c r="F259" s="5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52"/>
      <c r="F260" s="5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52"/>
      <c r="F261" s="5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52"/>
      <c r="F262" s="5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52"/>
      <c r="F263" s="5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52"/>
      <c r="F264" s="5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52"/>
      <c r="F265" s="5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52"/>
      <c r="F266" s="5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52"/>
      <c r="F267" s="5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52"/>
      <c r="F268" s="5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52"/>
      <c r="F269" s="5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52"/>
      <c r="F270" s="5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52"/>
      <c r="F271" s="5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52"/>
      <c r="F272" s="5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52"/>
      <c r="F273" s="5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52"/>
      <c r="F274" s="5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52"/>
      <c r="F275" s="5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52"/>
      <c r="F276" s="5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52"/>
      <c r="F277" s="5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52"/>
      <c r="F278" s="5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52"/>
      <c r="F279" s="5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52"/>
      <c r="F280" s="5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52"/>
      <c r="F281" s="5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52"/>
      <c r="F282" s="5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52"/>
      <c r="F283" s="5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52"/>
      <c r="F284" s="5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52"/>
      <c r="F285" s="5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52"/>
      <c r="F286" s="5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52"/>
      <c r="F287" s="5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52"/>
      <c r="F288" s="5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52"/>
      <c r="F289" s="5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52"/>
      <c r="F290" s="5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52"/>
      <c r="F291" s="5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52"/>
      <c r="F292" s="5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52"/>
      <c r="F293" s="5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52"/>
      <c r="F294" s="5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52"/>
      <c r="F295" s="5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52"/>
      <c r="F296" s="5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52"/>
      <c r="F297" s="5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52"/>
      <c r="F298" s="5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52"/>
      <c r="F299" s="5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52"/>
      <c r="F300" s="5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52"/>
      <c r="F301" s="5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52"/>
      <c r="F302" s="5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52"/>
      <c r="F303" s="5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52"/>
      <c r="F304" s="5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52"/>
      <c r="F305" s="5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52"/>
      <c r="F306" s="5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52"/>
      <c r="F307" s="5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52"/>
      <c r="F308" s="5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52"/>
      <c r="F309" s="5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52"/>
      <c r="F310" s="5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52"/>
      <c r="F311" s="5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52"/>
      <c r="F312" s="5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52"/>
      <c r="F313" s="5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52"/>
      <c r="F314" s="5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52"/>
      <c r="F315" s="5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52"/>
      <c r="F316" s="5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52"/>
      <c r="F317" s="5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52"/>
      <c r="F318" s="5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52"/>
      <c r="F319" s="5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52"/>
      <c r="F320" s="5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52"/>
      <c r="F321" s="5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52"/>
      <c r="F322" s="5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52"/>
      <c r="F323" s="5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52"/>
      <c r="F324" s="5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52"/>
      <c r="F325" s="5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52"/>
      <c r="F326" s="5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52"/>
      <c r="F327" s="5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52"/>
      <c r="F328" s="5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52"/>
      <c r="F329" s="5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52"/>
      <c r="F330" s="5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52"/>
      <c r="F331" s="5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52"/>
      <c r="F332" s="5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52"/>
      <c r="F333" s="5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52"/>
      <c r="F334" s="5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52"/>
      <c r="F335" s="5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52"/>
      <c r="F336" s="5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52"/>
      <c r="F337" s="5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52"/>
      <c r="F338" s="5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52"/>
      <c r="F339" s="5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52"/>
      <c r="F340" s="5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52"/>
      <c r="F341" s="5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52"/>
      <c r="F342" s="5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52"/>
      <c r="F343" s="5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52"/>
      <c r="F344" s="5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52"/>
      <c r="F345" s="5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52"/>
      <c r="F346" s="5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52"/>
      <c r="F347" s="5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52"/>
      <c r="F348" s="5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52"/>
      <c r="F349" s="5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52"/>
      <c r="F350" s="5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52"/>
      <c r="F351" s="5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52"/>
      <c r="F352" s="5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52"/>
      <c r="F353" s="5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52"/>
      <c r="F354" s="5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52"/>
      <c r="F355" s="5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52"/>
      <c r="F356" s="5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52"/>
      <c r="F357" s="5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52"/>
      <c r="F358" s="5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52"/>
      <c r="F359" s="5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52"/>
      <c r="F360" s="5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52"/>
      <c r="F361" s="5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52"/>
      <c r="F362" s="5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52"/>
      <c r="F363" s="5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52"/>
      <c r="F364" s="5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52"/>
      <c r="F365" s="5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52"/>
      <c r="F366" s="5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52"/>
      <c r="F367" s="5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52"/>
      <c r="F368" s="5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52"/>
      <c r="F369" s="5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52"/>
      <c r="F370" s="5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52"/>
      <c r="F371" s="5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52"/>
      <c r="F372" s="5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52"/>
      <c r="F373" s="5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52"/>
      <c r="F374" s="5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52"/>
      <c r="F375" s="5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52"/>
      <c r="F376" s="5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52"/>
      <c r="F377" s="5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52"/>
      <c r="F378" s="5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52"/>
      <c r="F379" s="5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52"/>
      <c r="F380" s="5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52"/>
      <c r="F381" s="5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52"/>
      <c r="F382" s="5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52"/>
      <c r="F383" s="5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52"/>
      <c r="F384" s="5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52"/>
      <c r="F385" s="5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52"/>
      <c r="F386" s="5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52"/>
      <c r="F387" s="5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52"/>
      <c r="F388" s="5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52"/>
      <c r="F389" s="5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52"/>
      <c r="F390" s="5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52"/>
      <c r="F391" s="5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52"/>
      <c r="F392" s="5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52"/>
      <c r="F393" s="5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52"/>
      <c r="F394" s="5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52"/>
      <c r="F395" s="5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52"/>
      <c r="F396" s="5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52"/>
      <c r="F397" s="5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52"/>
      <c r="F398" s="5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52"/>
      <c r="F399" s="5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52"/>
      <c r="F400" s="5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52"/>
      <c r="F401" s="5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52"/>
      <c r="F402" s="5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52"/>
      <c r="F403" s="5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52"/>
      <c r="F404" s="5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52"/>
      <c r="F405" s="5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52"/>
      <c r="F406" s="5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52"/>
      <c r="F407" s="5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52"/>
      <c r="F408" s="5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52"/>
      <c r="F409" s="5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52"/>
      <c r="F410" s="5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52"/>
      <c r="F411" s="5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52"/>
      <c r="F412" s="5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52"/>
      <c r="F413" s="5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52"/>
      <c r="F414" s="5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52"/>
      <c r="F415" s="5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52"/>
      <c r="F416" s="5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52"/>
      <c r="F417" s="5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52"/>
      <c r="F418" s="5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52"/>
      <c r="F419" s="5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52"/>
      <c r="F420" s="5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52"/>
      <c r="F421" s="5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52"/>
      <c r="F422" s="5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52"/>
      <c r="F423" s="5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52"/>
      <c r="F424" s="5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52"/>
      <c r="F425" s="5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52"/>
      <c r="F426" s="5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52"/>
      <c r="F427" s="5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52"/>
      <c r="F428" s="5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52"/>
      <c r="F429" s="5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52"/>
      <c r="F430" s="5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52"/>
      <c r="F431" s="5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52"/>
      <c r="F432" s="5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52"/>
      <c r="F433" s="5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52"/>
      <c r="F434" s="5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52"/>
      <c r="F435" s="5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52"/>
      <c r="F436" s="5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52"/>
      <c r="F437" s="5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52"/>
      <c r="F438" s="5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52"/>
      <c r="F439" s="5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52"/>
      <c r="F440" s="5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52"/>
      <c r="F441" s="5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52"/>
      <c r="F442" s="5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52"/>
      <c r="F443" s="5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52"/>
      <c r="F444" s="5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52"/>
      <c r="F445" s="5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52"/>
      <c r="F446" s="5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52"/>
      <c r="F447" s="5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52"/>
      <c r="F448" s="5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52"/>
      <c r="F449" s="5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52"/>
      <c r="F450" s="5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52"/>
      <c r="F451" s="5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52"/>
      <c r="F452" s="5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52"/>
      <c r="F453" s="5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52"/>
      <c r="F454" s="5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52"/>
      <c r="F455" s="5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52"/>
      <c r="F456" s="5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52"/>
      <c r="F457" s="5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52"/>
      <c r="F458" s="5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52"/>
      <c r="F459" s="5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52"/>
      <c r="F460" s="5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52"/>
      <c r="F461" s="5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52"/>
      <c r="F462" s="5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52"/>
      <c r="F463" s="5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52"/>
      <c r="F464" s="5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52"/>
      <c r="F465" s="5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52"/>
      <c r="F466" s="5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52"/>
      <c r="F467" s="5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52"/>
      <c r="F468" s="5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52"/>
      <c r="F469" s="5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52"/>
      <c r="F470" s="5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52"/>
      <c r="F471" s="5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52"/>
      <c r="F472" s="5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52"/>
      <c r="F473" s="5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52"/>
      <c r="F474" s="5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52"/>
      <c r="F475" s="5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52"/>
      <c r="F476" s="5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52"/>
      <c r="F477" s="5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52"/>
      <c r="F478" s="5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52"/>
      <c r="F479" s="5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52"/>
      <c r="F480" s="5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52"/>
      <c r="F481" s="5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52"/>
      <c r="F482" s="5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52"/>
      <c r="F483" s="5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52"/>
      <c r="F484" s="5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52"/>
      <c r="F485" s="5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52"/>
      <c r="F486" s="5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52"/>
      <c r="F487" s="5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52"/>
      <c r="F488" s="5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52"/>
      <c r="F489" s="5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52"/>
      <c r="F490" s="5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52"/>
      <c r="F491" s="5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52"/>
      <c r="F492" s="5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52"/>
      <c r="F493" s="5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52"/>
      <c r="F494" s="5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52"/>
      <c r="F495" s="5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52"/>
      <c r="F496" s="5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52"/>
      <c r="F497" s="5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52"/>
      <c r="F498" s="5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52"/>
      <c r="F499" s="5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52"/>
      <c r="F500" s="5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52"/>
      <c r="F501" s="5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52"/>
      <c r="F502" s="5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52"/>
      <c r="F503" s="5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52"/>
      <c r="F504" s="5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52"/>
      <c r="F505" s="5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52"/>
      <c r="F506" s="5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52"/>
      <c r="F507" s="5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52"/>
      <c r="F508" s="5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52"/>
      <c r="F509" s="5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52"/>
      <c r="F510" s="5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52"/>
      <c r="F511" s="5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52"/>
      <c r="F512" s="5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52"/>
      <c r="F513" s="5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52"/>
      <c r="F514" s="5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52"/>
      <c r="F515" s="5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52"/>
      <c r="F516" s="5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52"/>
      <c r="F517" s="5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52"/>
      <c r="F518" s="5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52"/>
      <c r="F519" s="5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52"/>
      <c r="F520" s="5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52"/>
      <c r="F521" s="5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52"/>
      <c r="F522" s="5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52"/>
      <c r="F523" s="5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52"/>
      <c r="F524" s="5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52"/>
      <c r="F525" s="5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52"/>
      <c r="F526" s="5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52"/>
      <c r="F527" s="5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52"/>
      <c r="F528" s="5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52"/>
      <c r="F529" s="5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52"/>
      <c r="F530" s="5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52"/>
      <c r="F531" s="5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52"/>
      <c r="F532" s="5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52"/>
      <c r="F533" s="5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52"/>
      <c r="F534" s="5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52"/>
      <c r="F535" s="5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52"/>
      <c r="F536" s="5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52"/>
      <c r="F537" s="5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52"/>
      <c r="F538" s="5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52"/>
      <c r="F539" s="5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52"/>
      <c r="F540" s="5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52"/>
      <c r="F541" s="5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52"/>
      <c r="F542" s="5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52"/>
      <c r="F543" s="5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52"/>
      <c r="F544" s="5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52"/>
      <c r="F545" s="5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52"/>
      <c r="F546" s="5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52"/>
      <c r="F547" s="5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52"/>
      <c r="F548" s="5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52"/>
      <c r="F549" s="5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52"/>
      <c r="F550" s="5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52"/>
      <c r="F551" s="5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52"/>
      <c r="F552" s="5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52"/>
      <c r="F553" s="5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52"/>
      <c r="F554" s="5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52"/>
      <c r="F555" s="5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52"/>
      <c r="F556" s="5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52"/>
      <c r="F557" s="5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52"/>
      <c r="F558" s="5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52"/>
      <c r="F559" s="5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52"/>
      <c r="F560" s="5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52"/>
      <c r="F561" s="5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52"/>
      <c r="F562" s="5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52"/>
      <c r="F563" s="5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52"/>
      <c r="F564" s="5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52"/>
      <c r="F565" s="5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52"/>
      <c r="F566" s="5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52"/>
      <c r="F567" s="5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52"/>
      <c r="F568" s="5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52"/>
      <c r="F569" s="5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52"/>
      <c r="F570" s="5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52"/>
      <c r="F571" s="5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52"/>
      <c r="F572" s="5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52"/>
      <c r="F573" s="5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52"/>
      <c r="F574" s="5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52"/>
      <c r="F575" s="5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52"/>
      <c r="F576" s="5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52"/>
      <c r="F577" s="5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52"/>
      <c r="F578" s="5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52"/>
      <c r="F579" s="5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52"/>
      <c r="F580" s="5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52"/>
      <c r="F581" s="5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52"/>
      <c r="F582" s="5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52"/>
      <c r="F583" s="5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52"/>
      <c r="F584" s="5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52"/>
      <c r="F585" s="5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52"/>
      <c r="F586" s="5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52"/>
      <c r="F587" s="5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52"/>
      <c r="F588" s="5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52"/>
      <c r="F589" s="5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52"/>
      <c r="F590" s="5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52"/>
      <c r="F591" s="5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52"/>
      <c r="F592" s="5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52"/>
      <c r="F593" s="5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52"/>
      <c r="F594" s="5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52"/>
      <c r="F595" s="5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52"/>
      <c r="F596" s="5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52"/>
      <c r="F597" s="5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52"/>
      <c r="F598" s="5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52"/>
      <c r="F599" s="5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52"/>
      <c r="F600" s="5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52"/>
      <c r="F601" s="5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52"/>
      <c r="F602" s="5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52"/>
      <c r="F603" s="5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52"/>
      <c r="F604" s="5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52"/>
      <c r="F605" s="5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52"/>
      <c r="F606" s="5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52"/>
      <c r="F607" s="5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52"/>
      <c r="F608" s="5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52"/>
      <c r="F609" s="5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52"/>
      <c r="F610" s="5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52"/>
      <c r="F611" s="5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52"/>
      <c r="F612" s="5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52"/>
      <c r="F613" s="5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52"/>
      <c r="F614" s="5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52"/>
      <c r="F615" s="5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52"/>
      <c r="F616" s="5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52"/>
      <c r="F617" s="5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52"/>
      <c r="F618" s="5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52"/>
      <c r="F619" s="5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52"/>
      <c r="F620" s="5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52"/>
      <c r="F621" s="5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52"/>
      <c r="F622" s="5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52"/>
      <c r="F623" s="5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52"/>
      <c r="F624" s="5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52"/>
      <c r="F625" s="5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52"/>
      <c r="F626" s="5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52"/>
      <c r="F627" s="5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52"/>
      <c r="F628" s="5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52"/>
      <c r="F629" s="5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52"/>
      <c r="F630" s="5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52"/>
      <c r="F631" s="5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52"/>
      <c r="F632" s="5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52"/>
      <c r="F633" s="5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52"/>
      <c r="F634" s="5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52"/>
      <c r="F635" s="5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52"/>
      <c r="F636" s="5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52"/>
      <c r="F637" s="5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52"/>
      <c r="F638" s="5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52"/>
      <c r="F639" s="5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52"/>
      <c r="F640" s="5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52"/>
      <c r="F641" s="5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52"/>
      <c r="F642" s="5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52"/>
      <c r="F643" s="5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52"/>
      <c r="F644" s="5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52"/>
      <c r="F645" s="5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52"/>
      <c r="F646" s="5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52"/>
      <c r="F647" s="5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52"/>
      <c r="F648" s="5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52"/>
      <c r="F649" s="5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52"/>
      <c r="F650" s="5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52"/>
      <c r="F651" s="5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52"/>
      <c r="F652" s="5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52"/>
      <c r="F653" s="5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52"/>
      <c r="F654" s="5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52"/>
      <c r="F655" s="5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52"/>
      <c r="F656" s="5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52"/>
      <c r="F657" s="5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52"/>
      <c r="F658" s="5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52"/>
      <c r="F659" s="5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52"/>
      <c r="F660" s="5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52"/>
      <c r="F661" s="5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52"/>
      <c r="F662" s="5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52"/>
      <c r="F663" s="5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52"/>
      <c r="F664" s="5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52"/>
      <c r="F665" s="5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52"/>
      <c r="F666" s="5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52"/>
      <c r="F667" s="5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52"/>
      <c r="F668" s="5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52"/>
      <c r="F669" s="5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52"/>
      <c r="F670" s="5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52"/>
      <c r="F671" s="5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52"/>
      <c r="F672" s="5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52"/>
      <c r="F673" s="5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52"/>
      <c r="F674" s="5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52"/>
      <c r="F675" s="5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52"/>
      <c r="F676" s="5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52"/>
      <c r="F677" s="5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52"/>
      <c r="F678" s="5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52"/>
      <c r="F679" s="5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52"/>
      <c r="F680" s="5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52"/>
      <c r="F681" s="5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52"/>
      <c r="F682" s="5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52"/>
      <c r="F683" s="5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52"/>
      <c r="F684" s="5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52"/>
      <c r="F685" s="5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52"/>
      <c r="F686" s="5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52"/>
      <c r="F687" s="5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52"/>
      <c r="F688" s="5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52"/>
      <c r="F689" s="5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52"/>
      <c r="F690" s="5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52"/>
      <c r="F691" s="5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52"/>
      <c r="F692" s="5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52"/>
      <c r="F693" s="5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52"/>
      <c r="F694" s="5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52"/>
      <c r="F695" s="5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52"/>
      <c r="F696" s="5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52"/>
      <c r="F697" s="5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52"/>
      <c r="F698" s="5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52"/>
      <c r="F699" s="5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52"/>
      <c r="F700" s="5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52"/>
      <c r="F701" s="5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52"/>
      <c r="F702" s="5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52"/>
      <c r="F703" s="5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52"/>
      <c r="F704" s="5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52"/>
      <c r="F705" s="5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52"/>
      <c r="F706" s="5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52"/>
      <c r="F707" s="5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52"/>
      <c r="F708" s="5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52"/>
      <c r="F709" s="5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52"/>
      <c r="F710" s="5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52"/>
      <c r="F711" s="5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52"/>
      <c r="F712" s="5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52"/>
      <c r="F713" s="5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52"/>
      <c r="F714" s="5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52"/>
      <c r="F715" s="5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52"/>
      <c r="F716" s="5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52"/>
      <c r="F717" s="5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52"/>
      <c r="F718" s="5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52"/>
      <c r="F719" s="5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52"/>
      <c r="F720" s="5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52"/>
      <c r="F721" s="5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52"/>
      <c r="F722" s="5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52"/>
      <c r="F723" s="5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52"/>
      <c r="F724" s="5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52"/>
      <c r="F725" s="5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52"/>
      <c r="F726" s="5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52"/>
      <c r="F727" s="5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52"/>
      <c r="F728" s="5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52"/>
      <c r="F729" s="5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52"/>
      <c r="F730" s="5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52"/>
      <c r="F731" s="5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52"/>
      <c r="F732" s="5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52"/>
      <c r="F733" s="5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52"/>
      <c r="F734" s="5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52"/>
      <c r="F735" s="5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52"/>
      <c r="F736" s="5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52"/>
      <c r="F737" s="5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52"/>
      <c r="F738" s="5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52"/>
      <c r="F739" s="5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52"/>
      <c r="F740" s="5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52"/>
      <c r="F741" s="5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52"/>
      <c r="F742" s="5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52"/>
      <c r="F743" s="5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52"/>
      <c r="F744" s="5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52"/>
      <c r="F745" s="5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52"/>
      <c r="F746" s="5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52"/>
      <c r="F747" s="5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52"/>
      <c r="F748" s="5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52"/>
      <c r="F749" s="5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52"/>
      <c r="F750" s="5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52"/>
      <c r="F751" s="5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52"/>
      <c r="F752" s="5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52"/>
      <c r="F753" s="5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52"/>
      <c r="F754" s="5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52"/>
      <c r="F755" s="5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52"/>
      <c r="F756" s="5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52"/>
      <c r="F757" s="5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52"/>
      <c r="F758" s="5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52"/>
      <c r="F759" s="5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52"/>
      <c r="F760" s="5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52"/>
      <c r="F761" s="5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52"/>
      <c r="F762" s="5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52"/>
      <c r="F763" s="5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52"/>
      <c r="F764" s="5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52"/>
      <c r="F765" s="5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52"/>
      <c r="F766" s="5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52"/>
      <c r="F767" s="5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52"/>
      <c r="F768" s="5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52"/>
      <c r="F769" s="5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52"/>
      <c r="F770" s="5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52"/>
      <c r="F771" s="5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52"/>
      <c r="F772" s="5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52"/>
      <c r="F773" s="5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52"/>
      <c r="F774" s="5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52"/>
      <c r="F775" s="5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52"/>
      <c r="F776" s="5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52"/>
      <c r="F777" s="5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52"/>
      <c r="F778" s="5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52"/>
      <c r="F779" s="5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52"/>
      <c r="F780" s="5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52"/>
      <c r="F781" s="5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52"/>
      <c r="F782" s="5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52"/>
      <c r="F783" s="5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52"/>
      <c r="F784" s="5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52"/>
      <c r="F785" s="5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52"/>
      <c r="F786" s="5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52"/>
      <c r="F787" s="5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52"/>
      <c r="F788" s="5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52"/>
      <c r="F789" s="5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52"/>
      <c r="F790" s="5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52"/>
      <c r="F791" s="5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52"/>
      <c r="F792" s="5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52"/>
      <c r="F793" s="5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52"/>
      <c r="F794" s="5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52"/>
      <c r="F795" s="5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52"/>
      <c r="F796" s="5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52"/>
      <c r="F797" s="5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52"/>
      <c r="F798" s="5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52"/>
      <c r="F799" s="5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52"/>
      <c r="F800" s="5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52"/>
      <c r="F801" s="5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52"/>
      <c r="F802" s="5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52"/>
      <c r="F803" s="5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52"/>
      <c r="F804" s="5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52"/>
      <c r="F805" s="5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52"/>
      <c r="F806" s="5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52"/>
      <c r="F807" s="5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52"/>
      <c r="F808" s="5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52"/>
      <c r="F809" s="5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52"/>
      <c r="F810" s="5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52"/>
      <c r="F811" s="5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52"/>
      <c r="F812" s="5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52"/>
      <c r="F813" s="5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52"/>
      <c r="F814" s="5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52"/>
      <c r="F815" s="5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52"/>
      <c r="F816" s="5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52"/>
      <c r="F817" s="5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52"/>
      <c r="F818" s="5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52"/>
      <c r="F819" s="5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52"/>
      <c r="F820" s="5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52"/>
      <c r="F821" s="5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52"/>
      <c r="F822" s="5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52"/>
      <c r="F823" s="5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52"/>
      <c r="F824" s="5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52"/>
      <c r="F825" s="5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52"/>
      <c r="F826" s="5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52"/>
      <c r="F827" s="5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52"/>
      <c r="F828" s="5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52"/>
      <c r="F829" s="5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52"/>
      <c r="F830" s="5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52"/>
      <c r="F831" s="5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52"/>
      <c r="F832" s="5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52"/>
      <c r="F833" s="5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52"/>
      <c r="F834" s="5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52"/>
      <c r="F835" s="5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52"/>
      <c r="F836" s="5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52"/>
      <c r="F837" s="5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52"/>
      <c r="F838" s="5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52"/>
      <c r="F839" s="5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52"/>
      <c r="F840" s="5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52"/>
      <c r="F841" s="5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52"/>
      <c r="F842" s="5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52"/>
      <c r="F843" s="5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52"/>
      <c r="F844" s="5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52"/>
      <c r="F845" s="5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52"/>
      <c r="F846" s="5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52"/>
      <c r="F847" s="5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52"/>
      <c r="F848" s="5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52"/>
      <c r="F849" s="5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52"/>
      <c r="F850" s="5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52"/>
      <c r="F851" s="5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52"/>
      <c r="F852" s="5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52"/>
      <c r="F853" s="5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52"/>
      <c r="F854" s="5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52"/>
      <c r="F855" s="5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52"/>
      <c r="F856" s="5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52"/>
      <c r="F857" s="5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52"/>
      <c r="F858" s="5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52"/>
      <c r="F859" s="5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52"/>
      <c r="F860" s="5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52"/>
      <c r="F861" s="5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52"/>
      <c r="F862" s="5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52"/>
      <c r="F863" s="5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52"/>
      <c r="F864" s="5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52"/>
      <c r="F865" s="5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52"/>
      <c r="F866" s="5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52"/>
      <c r="F867" s="5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52"/>
      <c r="F868" s="5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52"/>
      <c r="F869" s="5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52"/>
      <c r="F870" s="5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52"/>
      <c r="F871" s="5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52"/>
      <c r="F872" s="5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52"/>
      <c r="F873" s="5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52"/>
      <c r="F874" s="5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52"/>
      <c r="F875" s="5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52"/>
      <c r="F876" s="5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52"/>
      <c r="F877" s="5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52"/>
      <c r="F878" s="5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52"/>
      <c r="F879" s="5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52"/>
      <c r="F880" s="5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52"/>
      <c r="F881" s="5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52"/>
      <c r="F882" s="5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52"/>
      <c r="F883" s="5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52"/>
      <c r="F884" s="5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52"/>
      <c r="F885" s="5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52"/>
      <c r="F886" s="5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52"/>
      <c r="F887" s="5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52"/>
      <c r="F888" s="5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52"/>
      <c r="F889" s="5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52"/>
      <c r="F890" s="5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52"/>
      <c r="F891" s="5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52"/>
      <c r="F892" s="5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52"/>
      <c r="F893" s="5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52"/>
      <c r="F894" s="5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52"/>
      <c r="F895" s="5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52"/>
      <c r="F896" s="5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52"/>
      <c r="F897" s="5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52"/>
      <c r="F898" s="5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52"/>
      <c r="F899" s="5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52"/>
      <c r="F900" s="5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52"/>
      <c r="F901" s="5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52"/>
      <c r="F902" s="5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52"/>
      <c r="F903" s="5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52"/>
      <c r="F904" s="5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52"/>
      <c r="F905" s="5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52"/>
      <c r="F906" s="5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52"/>
      <c r="F907" s="5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52"/>
      <c r="F908" s="5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52"/>
      <c r="F909" s="5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52"/>
      <c r="F910" s="5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52"/>
      <c r="F911" s="5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52"/>
      <c r="F912" s="5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52"/>
      <c r="F913" s="5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52"/>
      <c r="F914" s="5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52"/>
      <c r="F915" s="5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52"/>
      <c r="F916" s="5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52"/>
      <c r="F917" s="5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52"/>
      <c r="F918" s="5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52"/>
      <c r="F919" s="5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52"/>
      <c r="F920" s="5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52"/>
      <c r="F921" s="5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52"/>
      <c r="F922" s="5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52"/>
      <c r="F923" s="5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52"/>
      <c r="F924" s="5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52"/>
      <c r="F925" s="5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52"/>
      <c r="F926" s="5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52"/>
      <c r="F927" s="5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52"/>
      <c r="F928" s="5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52"/>
      <c r="F929" s="5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52"/>
      <c r="F930" s="5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52"/>
      <c r="F931" s="5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52"/>
      <c r="F932" s="5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52"/>
      <c r="F933" s="5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52"/>
      <c r="F934" s="5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52"/>
      <c r="F935" s="5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52"/>
      <c r="F936" s="5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52"/>
      <c r="F937" s="5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52"/>
      <c r="F938" s="5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52"/>
      <c r="F939" s="5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52"/>
      <c r="F940" s="5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52"/>
      <c r="F941" s="5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52"/>
      <c r="F942" s="5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52"/>
      <c r="F943" s="5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52"/>
      <c r="F944" s="5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52"/>
      <c r="F945" s="5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52"/>
      <c r="F946" s="5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52"/>
      <c r="F947" s="5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52"/>
      <c r="F948" s="5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52"/>
      <c r="F949" s="5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52"/>
      <c r="F950" s="5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52"/>
      <c r="F951" s="5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52"/>
      <c r="F952" s="5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52"/>
      <c r="F953" s="5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52"/>
      <c r="F954" s="5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52"/>
      <c r="F955" s="5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52"/>
      <c r="F956" s="5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52"/>
      <c r="F957" s="5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52"/>
      <c r="F958" s="5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52"/>
      <c r="F959" s="5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52"/>
      <c r="F960" s="5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52"/>
      <c r="F961" s="5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52"/>
      <c r="F962" s="5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52"/>
      <c r="F963" s="5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52"/>
      <c r="F964" s="5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52"/>
      <c r="F965" s="5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52"/>
      <c r="F966" s="5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52"/>
      <c r="F967" s="5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52"/>
      <c r="F968" s="5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52"/>
      <c r="F969" s="5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52"/>
      <c r="F970" s="5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52"/>
      <c r="F971" s="5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52"/>
      <c r="F972" s="5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52"/>
      <c r="F973" s="5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52"/>
      <c r="F974" s="5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52"/>
      <c r="F975" s="5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52"/>
      <c r="F976" s="5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52"/>
      <c r="F977" s="5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52"/>
      <c r="F978" s="5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52"/>
      <c r="F979" s="5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52"/>
      <c r="F980" s="5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52"/>
      <c r="F981" s="5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52"/>
      <c r="F982" s="5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52"/>
      <c r="F983" s="5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52"/>
      <c r="F984" s="5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52"/>
      <c r="F985" s="5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52"/>
      <c r="F986" s="5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52"/>
      <c r="F987" s="5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52"/>
      <c r="F988" s="5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52"/>
      <c r="F989" s="5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52"/>
      <c r="F990" s="5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52"/>
      <c r="F991" s="5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52"/>
      <c r="F992" s="5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52"/>
      <c r="F993" s="5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52"/>
      <c r="F994" s="5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52"/>
      <c r="F995" s="5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52"/>
      <c r="F996" s="5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52"/>
      <c r="F997" s="5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52"/>
      <c r="F998" s="5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52"/>
      <c r="F999" s="5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52"/>
      <c r="F1000" s="5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>
      <c r="A1001" s="2"/>
      <c r="B1001" s="2"/>
      <c r="C1001" s="2"/>
      <c r="D1001" s="2"/>
      <c r="E1001" s="52"/>
      <c r="F1001" s="53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>
      <c r="A1002" s="2"/>
      <c r="B1002" s="2"/>
      <c r="C1002" s="2"/>
      <c r="D1002" s="2"/>
      <c r="E1002" s="52"/>
      <c r="F1002" s="53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>
      <c r="A1003" s="2"/>
      <c r="B1003" s="2"/>
      <c r="C1003" s="2"/>
      <c r="D1003" s="2"/>
      <c r="E1003" s="52"/>
      <c r="F1003" s="53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LOSGIO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Feenstra, Ireen</dc:creator>
  <cp:lastModifiedBy>Rutgers, Tijs</cp:lastModifiedBy>
  <dcterms:created xsi:type="dcterms:W3CDTF">2019-01-01T20:00:38Z</dcterms:created>
  <dcterms:modified xsi:type="dcterms:W3CDTF">2020-04-01T19:37:29Z</dcterms:modified>
</cp:coreProperties>
</file>